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ccounting\Jokake Construction Services\Work in Process Reports\2018 WIP Reports\12-31-18\"/>
    </mc:Choice>
  </mc:AlternateContent>
  <bookViews>
    <workbookView xWindow="0" yWindow="0" windowWidth="16035" windowHeight="5955"/>
  </bookViews>
  <sheets>
    <sheet name="T606 Summary Review" sheetId="1" r:id="rId1"/>
  </sheets>
  <externalReferences>
    <externalReference r:id="rId2"/>
  </externalReferences>
  <definedNames>
    <definedName name="Market">#REF!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J30" i="1" s="1"/>
  <c r="J29" i="1"/>
  <c r="G29" i="1"/>
  <c r="K29" i="1" s="1"/>
  <c r="G28" i="1"/>
  <c r="J28" i="1" s="1"/>
  <c r="I27" i="1"/>
  <c r="H27" i="1"/>
  <c r="J27" i="1" s="1"/>
  <c r="G27" i="1"/>
  <c r="K27" i="1" s="1"/>
  <c r="K26" i="1"/>
  <c r="J26" i="1"/>
  <c r="G25" i="1"/>
  <c r="J25" i="1" s="1"/>
  <c r="K24" i="1"/>
  <c r="J24" i="1"/>
  <c r="K23" i="1"/>
  <c r="J23" i="1"/>
  <c r="K25" i="1" l="1"/>
  <c r="K28" i="1"/>
  <c r="K30" i="1"/>
</calcChain>
</file>

<file path=xl/comments1.xml><?xml version="1.0" encoding="utf-8"?>
<comments xmlns="http://schemas.openxmlformats.org/spreadsheetml/2006/main">
  <authors>
    <author>Dave Miller</author>
  </authors>
  <commentList>
    <comment ref="G30" authorId="0" shapeId="0">
      <text>
        <r>
          <rPr>
            <b/>
            <sz val="9"/>
            <color indexed="81"/>
            <rFont val="Tahoma"/>
            <family val="2"/>
          </rPr>
          <t>Dave Miller:</t>
        </r>
        <r>
          <rPr>
            <sz val="9"/>
            <color indexed="81"/>
            <rFont val="Tahoma"/>
            <family val="2"/>
          </rPr>
          <t xml:space="preserve">
N/A contract is under 1 year in duration
</t>
        </r>
      </text>
    </comment>
  </commentList>
</comments>
</file>

<file path=xl/sharedStrings.xml><?xml version="1.0" encoding="utf-8"?>
<sst xmlns="http://schemas.openxmlformats.org/spreadsheetml/2006/main" count="145" uniqueCount="52">
  <si>
    <t>Steps :</t>
  </si>
  <si>
    <t>#1</t>
  </si>
  <si>
    <t>Identify the contract with a customer</t>
  </si>
  <si>
    <t>#2</t>
  </si>
  <si>
    <t>Identify the performance obligations in the contract</t>
  </si>
  <si>
    <t>#3</t>
  </si>
  <si>
    <t>Determine the Transaction price</t>
  </si>
  <si>
    <t>#4</t>
  </si>
  <si>
    <t>Allocate the transaction price to the performance obligations in the contract</t>
  </si>
  <si>
    <t>#5</t>
  </si>
  <si>
    <t>Recognize revenue wih (or as) the entity satisfies a performance obligation</t>
  </si>
  <si>
    <t>Do I have a contract ?</t>
  </si>
  <si>
    <t>Variable Consideration</t>
  </si>
  <si>
    <t>Job</t>
  </si>
  <si>
    <t>Name</t>
  </si>
  <si>
    <t>Termination for Convenience</t>
  </si>
  <si>
    <t>Consideration Exchanged</t>
  </si>
  <si>
    <t>Liquidated Damages</t>
  </si>
  <si>
    <t>LD Probability</t>
  </si>
  <si>
    <t>Shared Savings Performance Bonus</t>
  </si>
  <si>
    <t>Multiple Performance Obligations</t>
  </si>
  <si>
    <t>Fulfilment Costs Project over 1 Year</t>
  </si>
  <si>
    <t>Non Standard Warranty</t>
  </si>
  <si>
    <t>20-18101-000</t>
  </si>
  <si>
    <t>Alaska USA Federal Credit Unio</t>
  </si>
  <si>
    <t>Y</t>
  </si>
  <si>
    <t>N</t>
  </si>
  <si>
    <t>Shared Savings and N/S Warranty N/A - exceeded GMP</t>
  </si>
  <si>
    <t>20-16112-000</t>
  </si>
  <si>
    <t>PHX-Re-Stacking</t>
  </si>
  <si>
    <t>20-17764-000</t>
  </si>
  <si>
    <t>Make-A-Wish</t>
  </si>
  <si>
    <t>20-17235-000</t>
  </si>
  <si>
    <t>Carvana-Inspection Ctr - Original</t>
  </si>
  <si>
    <t>Carvana-Inspection Ctr</t>
  </si>
  <si>
    <t>34-17100-001</t>
  </si>
  <si>
    <t>Las Encinas</t>
  </si>
  <si>
    <t>34-17100-002</t>
  </si>
  <si>
    <t>Destiny Springs</t>
  </si>
  <si>
    <t>34-16100-001</t>
  </si>
  <si>
    <t>Welbrook Skilled Nursing</t>
  </si>
  <si>
    <t>57-18100-002</t>
  </si>
  <si>
    <t>Supima</t>
  </si>
  <si>
    <t>57-18100-004</t>
  </si>
  <si>
    <t>QEP Flooring</t>
  </si>
  <si>
    <t>Shared Savings N/A - exceeded GMP</t>
  </si>
  <si>
    <t>57-18100-006</t>
  </si>
  <si>
    <t>7000 Shea Complex Ph 2</t>
  </si>
  <si>
    <t>Start Date</t>
  </si>
  <si>
    <t>Completion Date</t>
  </si>
  <si>
    <t>% complete 12/31/18</t>
  </si>
  <si>
    <t>Fulfillment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</si>
</sst>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0" fontId="1" fillId="0" borderId="0" xfId="0" applyNumberFormat="1" applyFont="1" applyFill="1"/>
    <xf numFmtId="0" fontId="1" fillId="0" borderId="0" xfId="0" applyFont="1" applyFill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1" fillId="0" borderId="0" xfId="0" applyNumberFormat="1" applyFont="1" applyFill="1" applyAlignment="1">
      <alignment horizontal="center" wrapText="1"/>
    </xf>
    <xf numFmtId="9" fontId="1" fillId="0" borderId="0" xfId="0" applyNumberFormat="1" applyFont="1" applyFill="1" applyAlignment="1">
      <alignment horizontal="center"/>
    </xf>
    <xf numFmtId="40" fontId="1" fillId="0" borderId="0" xfId="0" applyNumberFormat="1" applyFont="1" applyFill="1" applyAlignment="1">
      <alignment horizontal="left"/>
    </xf>
    <xf numFmtId="0" fontId="0" fillId="0" borderId="0" xfId="0" applyFill="1"/>
    <xf numFmtId="9" fontId="0" fillId="0" borderId="0" xfId="0" applyNumberFormat="1"/>
    <xf numFmtId="0" fontId="0" fillId="0" borderId="0" xfId="0" applyNumberFormat="1"/>
    <xf numFmtId="14" fontId="0" fillId="0" borderId="0" xfId="0" applyNumberFormat="1"/>
    <xf numFmtId="164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G$\Accounting\Jokake%20Construction%20Services\Work%20in%20Process%20Reports\2019%20WIP%20Reports\1-2019\WIP%20for%20New%20Rev%20Rec%20Standard%20Evaluation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Jobs-Revised"/>
      <sheetName val="Open Jobs-Revised (2)"/>
      <sheetName val="Sheet1"/>
      <sheetName val="Implementation Checklis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workbookViewId="0">
      <selection activeCell="C11" sqref="C11"/>
    </sheetView>
  </sheetViews>
  <sheetFormatPr defaultRowHeight="12.75" x14ac:dyDescent="0.2"/>
  <cols>
    <col min="1" max="1" width="13.7109375" customWidth="1"/>
    <col min="2" max="2" width="3" customWidth="1"/>
    <col min="3" max="3" width="30" customWidth="1"/>
    <col min="4" max="4" width="12.140625" customWidth="1"/>
    <col min="5" max="5" width="13.7109375" customWidth="1"/>
    <col min="6" max="7" width="11.28515625" customWidth="1"/>
    <col min="8" max="8" width="16.28515625" customWidth="1"/>
    <col min="9" max="9" width="16.42578125" customWidth="1"/>
    <col min="10" max="10" width="17.7109375" customWidth="1"/>
    <col min="11" max="11" width="11.140625" customWidth="1"/>
  </cols>
  <sheetData>
    <row r="1" spans="1:12" x14ac:dyDescent="0.2">
      <c r="A1" s="1" t="s">
        <v>0</v>
      </c>
      <c r="B1" s="1" t="s">
        <v>1</v>
      </c>
      <c r="C1" s="1" t="s">
        <v>2</v>
      </c>
    </row>
    <row r="2" spans="1:12" x14ac:dyDescent="0.2">
      <c r="B2" s="1" t="s">
        <v>3</v>
      </c>
      <c r="C2" s="1" t="s">
        <v>4</v>
      </c>
    </row>
    <row r="3" spans="1:12" x14ac:dyDescent="0.2">
      <c r="B3" s="1" t="s">
        <v>5</v>
      </c>
      <c r="C3" s="1" t="s">
        <v>6</v>
      </c>
    </row>
    <row r="4" spans="1:12" x14ac:dyDescent="0.2">
      <c r="B4" s="1" t="s">
        <v>7</v>
      </c>
      <c r="C4" s="1" t="s">
        <v>8</v>
      </c>
    </row>
    <row r="5" spans="1:12" x14ac:dyDescent="0.2">
      <c r="B5" s="1" t="s">
        <v>9</v>
      </c>
      <c r="C5" s="1" t="s">
        <v>10</v>
      </c>
    </row>
    <row r="6" spans="1:12" x14ac:dyDescent="0.2">
      <c r="B6" s="1"/>
      <c r="C6" s="1"/>
    </row>
    <row r="7" spans="1:12" x14ac:dyDescent="0.2">
      <c r="D7" s="2" t="s">
        <v>11</v>
      </c>
      <c r="E7" s="3"/>
      <c r="F7" s="4" t="s">
        <v>12</v>
      </c>
      <c r="G7" s="5"/>
      <c r="H7" s="6"/>
    </row>
    <row r="8" spans="1:12" s="12" customFormat="1" ht="38.25" x14ac:dyDescent="0.2">
      <c r="A8" s="7" t="s">
        <v>13</v>
      </c>
      <c r="B8" s="7"/>
      <c r="C8" s="7" t="s">
        <v>14</v>
      </c>
      <c r="D8" s="8" t="s">
        <v>15</v>
      </c>
      <c r="E8" s="9" t="s">
        <v>16</v>
      </c>
      <c r="F8" s="10" t="s">
        <v>17</v>
      </c>
      <c r="G8" s="10" t="s">
        <v>18</v>
      </c>
      <c r="H8" s="10" t="s">
        <v>19</v>
      </c>
      <c r="I8" s="10" t="s">
        <v>20</v>
      </c>
      <c r="J8" s="10" t="s">
        <v>21</v>
      </c>
      <c r="K8" s="10" t="s">
        <v>22</v>
      </c>
      <c r="L8" s="11"/>
    </row>
    <row r="9" spans="1:12" s="19" customFormat="1" x14ac:dyDescent="0.2">
      <c r="A9" s="13" t="s">
        <v>23</v>
      </c>
      <c r="B9" s="13"/>
      <c r="C9" s="13" t="s">
        <v>24</v>
      </c>
      <c r="D9" s="14" t="s">
        <v>25</v>
      </c>
      <c r="E9" s="15" t="s">
        <v>25</v>
      </c>
      <c r="F9" s="16" t="s">
        <v>25</v>
      </c>
      <c r="G9" s="17">
        <v>0</v>
      </c>
      <c r="H9" s="15" t="s">
        <v>25</v>
      </c>
      <c r="I9" s="15" t="s">
        <v>26</v>
      </c>
      <c r="J9" s="16" t="s">
        <v>26</v>
      </c>
      <c r="K9" s="15" t="s">
        <v>25</v>
      </c>
      <c r="L9" s="18" t="s">
        <v>27</v>
      </c>
    </row>
    <row r="10" spans="1:12" s="19" customFormat="1" x14ac:dyDescent="0.2">
      <c r="A10" s="13" t="s">
        <v>28</v>
      </c>
      <c r="B10" s="13"/>
      <c r="C10" s="13" t="s">
        <v>29</v>
      </c>
      <c r="D10" s="14" t="s">
        <v>25</v>
      </c>
      <c r="E10" s="15" t="s">
        <v>25</v>
      </c>
      <c r="F10" s="16" t="s">
        <v>25</v>
      </c>
      <c r="G10" s="17">
        <v>0</v>
      </c>
      <c r="H10" s="15" t="s">
        <v>26</v>
      </c>
      <c r="I10" s="15" t="s">
        <v>25</v>
      </c>
      <c r="J10" s="16" t="s">
        <v>25</v>
      </c>
      <c r="K10" s="15" t="s">
        <v>26</v>
      </c>
    </row>
    <row r="11" spans="1:12" s="19" customFormat="1" x14ac:dyDescent="0.2">
      <c r="A11" s="13" t="s">
        <v>30</v>
      </c>
      <c r="B11" s="13"/>
      <c r="C11" s="13" t="s">
        <v>31</v>
      </c>
      <c r="D11" s="14" t="s">
        <v>25</v>
      </c>
      <c r="E11" s="15" t="s">
        <v>25</v>
      </c>
      <c r="F11" s="16" t="s">
        <v>26</v>
      </c>
      <c r="G11" s="17">
        <v>0</v>
      </c>
      <c r="H11" s="15" t="s">
        <v>26</v>
      </c>
      <c r="I11" s="15" t="s">
        <v>26</v>
      </c>
      <c r="J11" s="16" t="s">
        <v>25</v>
      </c>
      <c r="K11" s="15" t="s">
        <v>26</v>
      </c>
    </row>
    <row r="12" spans="1:12" s="19" customFormat="1" x14ac:dyDescent="0.2">
      <c r="A12" s="13" t="s">
        <v>32</v>
      </c>
      <c r="B12" s="13"/>
      <c r="C12" s="13" t="s">
        <v>33</v>
      </c>
      <c r="D12" s="14" t="s">
        <v>25</v>
      </c>
      <c r="E12" s="15" t="s">
        <v>25</v>
      </c>
      <c r="F12" s="16" t="s">
        <v>26</v>
      </c>
      <c r="G12" s="17">
        <v>0</v>
      </c>
      <c r="H12" s="15" t="s">
        <v>26</v>
      </c>
      <c r="I12" s="15" t="s">
        <v>25</v>
      </c>
      <c r="J12" s="16" t="s">
        <v>25</v>
      </c>
      <c r="K12" s="15" t="s">
        <v>26</v>
      </c>
    </row>
    <row r="13" spans="1:12" s="19" customFormat="1" hidden="1" x14ac:dyDescent="0.2">
      <c r="A13" s="13" t="s">
        <v>32</v>
      </c>
      <c r="B13" s="13"/>
      <c r="C13" s="13" t="s">
        <v>34</v>
      </c>
      <c r="D13" s="14" t="s">
        <v>25</v>
      </c>
      <c r="E13" s="15" t="s">
        <v>25</v>
      </c>
      <c r="F13" s="16" t="s">
        <v>26</v>
      </c>
      <c r="G13" s="17">
        <v>0</v>
      </c>
      <c r="H13" s="15" t="s">
        <v>26</v>
      </c>
      <c r="I13" s="15" t="s">
        <v>25</v>
      </c>
      <c r="J13" s="16" t="s">
        <v>25</v>
      </c>
      <c r="K13" s="15" t="s">
        <v>26</v>
      </c>
    </row>
    <row r="14" spans="1:12" s="19" customFormat="1" x14ac:dyDescent="0.2">
      <c r="A14" s="13" t="s">
        <v>35</v>
      </c>
      <c r="B14" s="13"/>
      <c r="C14" s="13" t="s">
        <v>36</v>
      </c>
      <c r="D14" s="14" t="s">
        <v>25</v>
      </c>
      <c r="E14" s="15" t="s">
        <v>25</v>
      </c>
      <c r="F14" s="16" t="s">
        <v>25</v>
      </c>
      <c r="G14" s="17">
        <v>0.5</v>
      </c>
      <c r="H14" s="15" t="s">
        <v>26</v>
      </c>
      <c r="I14" s="15" t="s">
        <v>26</v>
      </c>
      <c r="J14" s="16" t="s">
        <v>25</v>
      </c>
      <c r="K14" s="15" t="s">
        <v>26</v>
      </c>
    </row>
    <row r="15" spans="1:12" s="19" customFormat="1" x14ac:dyDescent="0.2">
      <c r="A15" s="13" t="s">
        <v>37</v>
      </c>
      <c r="B15" s="13"/>
      <c r="C15" s="13" t="s">
        <v>38</v>
      </c>
      <c r="D15" s="14" t="s">
        <v>25</v>
      </c>
      <c r="E15" s="15" t="s">
        <v>25</v>
      </c>
      <c r="F15" s="16" t="s">
        <v>25</v>
      </c>
      <c r="G15" s="17">
        <v>0.2</v>
      </c>
      <c r="H15" s="15" t="s">
        <v>26</v>
      </c>
      <c r="I15" s="15" t="s">
        <v>26</v>
      </c>
      <c r="J15" s="16" t="s">
        <v>25</v>
      </c>
      <c r="K15" s="15" t="s">
        <v>26</v>
      </c>
    </row>
    <row r="16" spans="1:12" s="19" customFormat="1" x14ac:dyDescent="0.2">
      <c r="A16" s="13" t="s">
        <v>39</v>
      </c>
      <c r="B16" s="13"/>
      <c r="C16" s="13" t="s">
        <v>40</v>
      </c>
      <c r="D16" s="14" t="s">
        <v>25</v>
      </c>
      <c r="E16" s="15" t="s">
        <v>25</v>
      </c>
      <c r="F16" s="16" t="s">
        <v>26</v>
      </c>
      <c r="G16" s="17">
        <v>0</v>
      </c>
      <c r="H16" s="15" t="s">
        <v>26</v>
      </c>
      <c r="I16" s="15" t="s">
        <v>26</v>
      </c>
      <c r="J16" s="16" t="s">
        <v>25</v>
      </c>
      <c r="K16" s="15" t="s">
        <v>26</v>
      </c>
    </row>
    <row r="17" spans="1:12" s="19" customFormat="1" x14ac:dyDescent="0.2">
      <c r="A17" s="13" t="s">
        <v>41</v>
      </c>
      <c r="B17" s="13"/>
      <c r="C17" s="13" t="s">
        <v>42</v>
      </c>
      <c r="D17" s="14" t="s">
        <v>25</v>
      </c>
      <c r="E17" s="15" t="s">
        <v>25</v>
      </c>
      <c r="F17" s="16" t="s">
        <v>26</v>
      </c>
      <c r="G17" s="17">
        <v>0</v>
      </c>
      <c r="H17" s="15" t="s">
        <v>25</v>
      </c>
      <c r="I17" s="15" t="s">
        <v>26</v>
      </c>
      <c r="J17" s="16" t="s">
        <v>26</v>
      </c>
      <c r="K17" s="15" t="s">
        <v>25</v>
      </c>
      <c r="L17" s="18" t="s">
        <v>27</v>
      </c>
    </row>
    <row r="18" spans="1:12" s="19" customFormat="1" x14ac:dyDescent="0.2">
      <c r="A18" s="13" t="s">
        <v>43</v>
      </c>
      <c r="B18" s="13"/>
      <c r="C18" s="13" t="s">
        <v>44</v>
      </c>
      <c r="D18" s="14" t="s">
        <v>25</v>
      </c>
      <c r="E18" s="15" t="s">
        <v>25</v>
      </c>
      <c r="F18" s="16" t="s">
        <v>26</v>
      </c>
      <c r="G18" s="17">
        <v>0</v>
      </c>
      <c r="H18" s="15" t="s">
        <v>25</v>
      </c>
      <c r="I18" s="15" t="s">
        <v>26</v>
      </c>
      <c r="J18" s="16" t="s">
        <v>26</v>
      </c>
      <c r="K18" s="15" t="s">
        <v>26</v>
      </c>
      <c r="L18" s="18" t="s">
        <v>45</v>
      </c>
    </row>
    <row r="19" spans="1:12" s="19" customFormat="1" x14ac:dyDescent="0.2">
      <c r="A19" s="13" t="s">
        <v>46</v>
      </c>
      <c r="B19" s="13"/>
      <c r="C19" s="13" t="s">
        <v>47</v>
      </c>
      <c r="D19" s="14" t="s">
        <v>25</v>
      </c>
      <c r="E19" s="15" t="s">
        <v>25</v>
      </c>
      <c r="F19" s="16" t="s">
        <v>26</v>
      </c>
      <c r="G19" s="17">
        <v>0</v>
      </c>
      <c r="H19" s="15" t="s">
        <v>26</v>
      </c>
      <c r="I19" s="15" t="s">
        <v>26</v>
      </c>
      <c r="J19" s="16" t="s">
        <v>26</v>
      </c>
      <c r="K19" s="15" t="s">
        <v>26</v>
      </c>
    </row>
    <row r="20" spans="1:12" x14ac:dyDescent="0.2">
      <c r="G20" s="20"/>
    </row>
    <row r="22" spans="1:12" ht="25.5" x14ac:dyDescent="0.2">
      <c r="D22" s="14" t="s">
        <v>48</v>
      </c>
      <c r="E22" s="15" t="s">
        <v>49</v>
      </c>
      <c r="F22" s="16" t="s">
        <v>50</v>
      </c>
      <c r="G22" s="16" t="s">
        <v>51</v>
      </c>
      <c r="H22" s="21">
        <v>2018</v>
      </c>
      <c r="I22" s="21">
        <v>2019</v>
      </c>
      <c r="J22">
        <v>2018</v>
      </c>
      <c r="K22">
        <v>2019</v>
      </c>
    </row>
    <row r="23" spans="1:12" x14ac:dyDescent="0.2">
      <c r="A23" s="13" t="s">
        <v>28</v>
      </c>
      <c r="B23" s="13"/>
      <c r="C23" s="13" t="s">
        <v>29</v>
      </c>
      <c r="D23" s="22">
        <v>42482</v>
      </c>
      <c r="E23" s="22">
        <v>43405</v>
      </c>
      <c r="F23" s="23">
        <v>0.998</v>
      </c>
      <c r="G23" s="24">
        <v>60</v>
      </c>
      <c r="H23" s="20">
        <v>1</v>
      </c>
      <c r="I23" s="20">
        <v>0</v>
      </c>
      <c r="J23" s="24">
        <f>G23*H23</f>
        <v>60</v>
      </c>
      <c r="K23" s="24">
        <f>G23*I23</f>
        <v>0</v>
      </c>
    </row>
    <row r="24" spans="1:12" x14ac:dyDescent="0.2">
      <c r="A24" s="13" t="s">
        <v>30</v>
      </c>
      <c r="B24" s="13"/>
      <c r="C24" s="13" t="s">
        <v>31</v>
      </c>
      <c r="D24" s="22">
        <v>42954</v>
      </c>
      <c r="E24" s="22">
        <v>43336</v>
      </c>
      <c r="F24" s="23">
        <v>0.99</v>
      </c>
      <c r="G24" s="24">
        <v>72.47</v>
      </c>
      <c r="H24" s="20">
        <v>1</v>
      </c>
      <c r="I24" s="20">
        <v>0</v>
      </c>
      <c r="J24" s="24">
        <f t="shared" ref="J24:J30" si="0">G24*H24</f>
        <v>72.47</v>
      </c>
      <c r="K24" s="24">
        <f t="shared" ref="K24:K30" si="1">G24*I24</f>
        <v>0</v>
      </c>
    </row>
    <row r="25" spans="1:12" x14ac:dyDescent="0.2">
      <c r="A25" s="13" t="s">
        <v>32</v>
      </c>
      <c r="B25" s="13"/>
      <c r="C25" s="13" t="s">
        <v>33</v>
      </c>
      <c r="D25" s="22">
        <v>42781</v>
      </c>
      <c r="E25" s="22">
        <v>43208</v>
      </c>
      <c r="F25" s="23">
        <v>0.84099999999999997</v>
      </c>
      <c r="G25" s="24">
        <f>91.62+148647.4+67532.85+5513.82</f>
        <v>221785.69</v>
      </c>
      <c r="H25" s="20">
        <v>1</v>
      </c>
      <c r="I25" s="20">
        <v>0</v>
      </c>
      <c r="J25" s="24">
        <f t="shared" si="0"/>
        <v>221785.69</v>
      </c>
      <c r="K25" s="24">
        <f t="shared" si="1"/>
        <v>0</v>
      </c>
    </row>
    <row r="26" spans="1:12" hidden="1" x14ac:dyDescent="0.2">
      <c r="A26" s="13" t="s">
        <v>32</v>
      </c>
      <c r="B26" s="13"/>
      <c r="C26" s="13" t="s">
        <v>34</v>
      </c>
      <c r="F26" s="23"/>
      <c r="G26" s="24"/>
      <c r="J26" s="24">
        <f t="shared" si="0"/>
        <v>0</v>
      </c>
      <c r="K26" s="24">
        <f t="shared" si="1"/>
        <v>0</v>
      </c>
    </row>
    <row r="27" spans="1:12" x14ac:dyDescent="0.2">
      <c r="A27" s="13" t="s">
        <v>35</v>
      </c>
      <c r="B27" s="13"/>
      <c r="C27" s="13" t="s">
        <v>36</v>
      </c>
      <c r="D27" s="22">
        <v>42765</v>
      </c>
      <c r="E27" s="22">
        <v>43707</v>
      </c>
      <c r="F27" s="23">
        <v>0.66</v>
      </c>
      <c r="G27" s="24">
        <f>213921+1590+58500+338.15+1130.63+23933</f>
        <v>299412.78000000003</v>
      </c>
      <c r="H27" s="20">
        <f>23/31</f>
        <v>0.74193548387096775</v>
      </c>
      <c r="I27" s="20">
        <f>8/31</f>
        <v>0.25806451612903225</v>
      </c>
      <c r="J27" s="24">
        <f t="shared" si="0"/>
        <v>222144.96580645163</v>
      </c>
      <c r="K27" s="24">
        <f t="shared" si="1"/>
        <v>77267.814193548387</v>
      </c>
    </row>
    <row r="28" spans="1:12" x14ac:dyDescent="0.2">
      <c r="A28" s="13" t="s">
        <v>37</v>
      </c>
      <c r="B28" s="13"/>
      <c r="C28" s="13" t="s">
        <v>38</v>
      </c>
      <c r="D28" s="22">
        <v>42809</v>
      </c>
      <c r="E28" s="22">
        <v>43374</v>
      </c>
      <c r="F28" s="23">
        <v>1</v>
      </c>
      <c r="G28" s="24">
        <f>108846.66+35230</f>
        <v>144076.66</v>
      </c>
      <c r="H28" s="20">
        <v>1</v>
      </c>
      <c r="I28" s="20">
        <v>0</v>
      </c>
      <c r="J28" s="24">
        <f t="shared" si="0"/>
        <v>144076.66</v>
      </c>
      <c r="K28" s="24">
        <f t="shared" si="1"/>
        <v>0</v>
      </c>
    </row>
    <row r="29" spans="1:12" x14ac:dyDescent="0.2">
      <c r="A29" s="13" t="s">
        <v>39</v>
      </c>
      <c r="B29" s="13"/>
      <c r="C29" s="13" t="s">
        <v>40</v>
      </c>
      <c r="D29" s="22">
        <v>42548</v>
      </c>
      <c r="E29" s="22">
        <v>42946</v>
      </c>
      <c r="F29" s="23">
        <v>0.995</v>
      </c>
      <c r="G29" s="24">
        <f>1098.03+2350</f>
        <v>3448.0299999999997</v>
      </c>
      <c r="H29" s="20">
        <v>1</v>
      </c>
      <c r="I29" s="20">
        <v>0</v>
      </c>
      <c r="J29" s="24">
        <f t="shared" si="0"/>
        <v>3448.0299999999997</v>
      </c>
      <c r="K29" s="24">
        <f t="shared" si="1"/>
        <v>0</v>
      </c>
    </row>
    <row r="30" spans="1:12" x14ac:dyDescent="0.2">
      <c r="A30" s="13" t="s">
        <v>46</v>
      </c>
      <c r="B30" s="13"/>
      <c r="C30" s="13" t="s">
        <v>47</v>
      </c>
      <c r="D30" s="22">
        <v>43403</v>
      </c>
      <c r="E30" s="22">
        <v>43616</v>
      </c>
      <c r="F30" s="23">
        <v>0.40200000000000002</v>
      </c>
      <c r="G30" s="25">
        <f>1977.04</f>
        <v>1977.04</v>
      </c>
      <c r="H30" s="20">
        <v>1</v>
      </c>
      <c r="I30" s="20">
        <v>0</v>
      </c>
      <c r="J30" s="24">
        <f t="shared" si="0"/>
        <v>1977.04</v>
      </c>
      <c r="K30" s="24">
        <f t="shared" si="1"/>
        <v>0</v>
      </c>
    </row>
    <row r="31" spans="1:12" x14ac:dyDescent="0.2">
      <c r="F31" s="23"/>
    </row>
    <row r="32" spans="1:12" x14ac:dyDescent="0.2">
      <c r="D32" s="22"/>
      <c r="F32" s="24"/>
    </row>
    <row r="33" spans="6:6" x14ac:dyDescent="0.2">
      <c r="F33" s="24"/>
    </row>
    <row r="34" spans="6:6" x14ac:dyDescent="0.2">
      <c r="F34" s="24"/>
    </row>
  </sheetData>
  <mergeCells count="2">
    <mergeCell ref="D7:E7"/>
    <mergeCell ref="F7:H7"/>
  </mergeCells>
  <printOptions horizontalCentered="1"/>
  <pageMargins left="0.7" right="0.7" top="0.75" bottom="0.75" header="0.3" footer="0.3"/>
  <pageSetup paperSize="5" scale="7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T606 Summary Review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Miller</dc:creator>
  <cp:lastModifiedBy>Dave Miller</cp:lastModifiedBy>
  <dcterms:created xsi:type="dcterms:W3CDTF">2019-09-20T16:45:16Z</dcterms:created>
  <dcterms:modified xsi:type="dcterms:W3CDTF">2019-09-20T16:46:49Z</dcterms:modified>
</cp:coreProperties>
</file>