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Monthly Construction Rev" sheetId="2" r:id="rId1"/>
    <sheet name="March 2017" sheetId="7" r:id="rId2"/>
  </sheets>
  <definedNames>
    <definedName name="_xlnm.Print_Area" localSheetId="1">'March 2017'!$A$1:$J$35</definedName>
    <definedName name="_xlnm.Print_Titles" localSheetId="1">'March 2017'!$28:$28</definedName>
  </definedName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E13" i="2" s="1"/>
  <c r="D14" i="2"/>
  <c r="E14" i="2" s="1"/>
  <c r="D15" i="2"/>
  <c r="D16" i="2"/>
  <c r="D17" i="2"/>
  <c r="D18" i="2"/>
  <c r="D19" i="2"/>
  <c r="D20" i="2"/>
  <c r="D21" i="2"/>
  <c r="D22" i="2"/>
  <c r="D23" i="2"/>
  <c r="D24" i="2"/>
  <c r="D25" i="2"/>
  <c r="D26" i="2"/>
  <c r="D2" i="2"/>
  <c r="E12" i="2" l="1"/>
  <c r="E11" i="2"/>
  <c r="E10" i="2"/>
  <c r="E9" i="2"/>
  <c r="E8" i="2"/>
  <c r="E7" i="2"/>
  <c r="E6" i="2"/>
  <c r="E5" i="2"/>
  <c r="E3" i="2"/>
  <c r="E4" i="2"/>
  <c r="E2" i="2"/>
  <c r="I29" i="7" l="1"/>
  <c r="I33" i="7" s="1"/>
  <c r="F13" i="7"/>
  <c r="F9" i="7"/>
  <c r="F12" i="7" s="1"/>
  <c r="F6" i="7"/>
  <c r="D6" i="7"/>
  <c r="I6" i="7" l="1"/>
  <c r="I17" i="7" s="1"/>
  <c r="I19" i="7" s="1"/>
  <c r="I14" i="7" l="1"/>
  <c r="I23" i="7" s="1"/>
  <c r="I24" i="7" l="1"/>
  <c r="I34" i="7" s="1"/>
</calcChain>
</file>

<file path=xl/sharedStrings.xml><?xml version="1.0" encoding="utf-8"?>
<sst xmlns="http://schemas.openxmlformats.org/spreadsheetml/2006/main" count="44" uniqueCount="44">
  <si>
    <t>Less: Profit Earned to date</t>
  </si>
  <si>
    <t>Average Monthly</t>
  </si>
  <si>
    <t>Current Months in Backlog</t>
  </si>
  <si>
    <t>Monthly Contribution in Backlog</t>
  </si>
  <si>
    <t>Monthly Profit (Loss)</t>
  </si>
  <si>
    <t>Year to date Gross Margin</t>
  </si>
  <si>
    <t>Yearly Overhead</t>
  </si>
  <si>
    <t>Completion Date</t>
  </si>
  <si>
    <t>Months to Complete</t>
  </si>
  <si>
    <t>Total Projected Profit Newly Awarded</t>
  </si>
  <si>
    <t>Months Remaining in Year</t>
  </si>
  <si>
    <t>As of:</t>
  </si>
  <si>
    <t>FYE:</t>
  </si>
  <si>
    <t xml:space="preserve">Revised Gross Profit from WIP </t>
  </si>
  <si>
    <t>Division/ Branch</t>
  </si>
  <si>
    <t>Totals</t>
  </si>
  <si>
    <t>FILL IN BLUE AREAS ONLY!!!</t>
  </si>
  <si>
    <t>(Total profit needed to be earned this fiscal from all NEW BIDS going forward)</t>
  </si>
  <si>
    <t>Total Margin in Backlog</t>
  </si>
  <si>
    <t>Margin in Backlog Anticipated to be Earned by Fiscal Year End</t>
  </si>
  <si>
    <t>Plus: Margin in Backlog</t>
  </si>
  <si>
    <t>Job ZXY</t>
  </si>
  <si>
    <t>Remaining Gross Margin needed to break even/ (Profit)</t>
  </si>
  <si>
    <t>02/30/17</t>
  </si>
  <si>
    <t>Total Earned Revenue</t>
  </si>
  <si>
    <t>Rolling 12 Months Revenue</t>
  </si>
  <si>
    <t>02/30/18</t>
  </si>
  <si>
    <t>Percent Completion Adj</t>
  </si>
  <si>
    <t xml:space="preserve">Rolling 12 months of Earned Construction Revenue </t>
  </si>
  <si>
    <t>(Excludes Service)</t>
  </si>
  <si>
    <t>Remaining Gross Margin needed to break even or/ (Profit)</t>
  </si>
  <si>
    <t>Contract Revenue</t>
  </si>
  <si>
    <t>Current Backlog  (Total Contract-Earned to date)</t>
  </si>
  <si>
    <t>New York</t>
  </si>
  <si>
    <t>Los Angeles</t>
  </si>
  <si>
    <t>(Get from Income Statement)</t>
  </si>
  <si>
    <t>Up Coming Bids</t>
  </si>
  <si>
    <t>Bid Number</t>
  </si>
  <si>
    <t>Total $$ Margin to Bid</t>
  </si>
  <si>
    <t>#Months Est to Work Current FYE</t>
  </si>
  <si>
    <t>04/31/18</t>
  </si>
  <si>
    <t>Est.Profit to Earn this Year</t>
  </si>
  <si>
    <t>(Get from annual budget)</t>
  </si>
  <si>
    <t>Monthly OH ( based on 250mm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</si>
</sst>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43" fontId="0" fillId="0" borderId="2" xfId="1" applyFont="1" applyBorder="1"/>
    <xf numFmtId="43" fontId="0" fillId="0" borderId="0" xfId="0" applyNumberFormat="1"/>
    <xf numFmtId="40" fontId="0" fillId="0" borderId="2" xfId="1" applyNumberFormat="1" applyFont="1" applyBorder="1"/>
    <xf numFmtId="43" fontId="0" fillId="0" borderId="2" xfId="1" applyNumberFormat="1" applyFont="1" applyBorder="1"/>
    <xf numFmtId="43" fontId="0" fillId="0" borderId="3" xfId="1" applyFont="1" applyBorder="1"/>
    <xf numFmtId="14" fontId="0" fillId="0" borderId="0" xfId="0" applyNumberFormat="1"/>
    <xf numFmtId="0" fontId="0" fillId="0" borderId="4" xfId="0" applyBorder="1"/>
    <xf numFmtId="43" fontId="0" fillId="0" borderId="4" xfId="1" applyFont="1" applyBorder="1"/>
    <xf numFmtId="43" fontId="0" fillId="0" borderId="0" xfId="1" applyFont="1" applyBorder="1"/>
    <xf numFmtId="0" fontId="0" fillId="0" borderId="4" xfId="0" applyBorder="1" applyAlignment="1">
      <alignment wrapText="1"/>
    </xf>
    <xf numFmtId="14" fontId="0" fillId="0" borderId="4" xfId="0" applyNumberFormat="1" applyBorder="1"/>
    <xf numFmtId="44" fontId="0" fillId="0" borderId="4" xfId="2" applyFont="1" applyBorder="1"/>
    <xf numFmtId="44" fontId="0" fillId="0" borderId="0" xfId="2" applyFont="1"/>
    <xf numFmtId="43" fontId="0" fillId="0" borderId="4" xfId="1" applyFont="1" applyBorder="1" applyAlignment="1">
      <alignment wrapText="1"/>
    </xf>
    <xf numFmtId="0" fontId="0" fillId="0" borderId="0" xfId="0" applyBorder="1"/>
    <xf numFmtId="44" fontId="0" fillId="0" borderId="0" xfId="2" applyFont="1" applyBorder="1"/>
    <xf numFmtId="0" fontId="0" fillId="0" borderId="3" xfId="0" applyBorder="1"/>
    <xf numFmtId="44" fontId="0" fillId="0" borderId="3" xfId="2" applyFont="1" applyBorder="1"/>
    <xf numFmtId="43" fontId="0" fillId="0" borderId="3" xfId="1" applyNumberFormat="1" applyFont="1" applyBorder="1"/>
    <xf numFmtId="43" fontId="0" fillId="0" borderId="5" xfId="1" applyFont="1" applyBorder="1"/>
    <xf numFmtId="164" fontId="0" fillId="0" borderId="0" xfId="0" applyNumberFormat="1"/>
    <xf numFmtId="43" fontId="0" fillId="0" borderId="3" xfId="0" applyNumberFormat="1" applyBorder="1"/>
    <xf numFmtId="14" fontId="2" fillId="0" borderId="0" xfId="0" applyNumberFormat="1" applyFont="1" applyAlignment="1">
      <alignment horizontal="right"/>
    </xf>
    <xf numFmtId="14" fontId="2" fillId="2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/>
    <xf numFmtId="43" fontId="2" fillId="2" borderId="0" xfId="1" applyFont="1" applyFill="1"/>
    <xf numFmtId="43" fontId="2" fillId="0" borderId="0" xfId="1" applyFont="1"/>
    <xf numFmtId="43" fontId="2" fillId="2" borderId="1" xfId="1" applyFont="1" applyFill="1" applyBorder="1"/>
    <xf numFmtId="43" fontId="2" fillId="0" borderId="1" xfId="1" applyFont="1" applyBorder="1"/>
    <xf numFmtId="0" fontId="2" fillId="3" borderId="0" xfId="0" applyFont="1" applyFill="1"/>
    <xf numFmtId="0" fontId="2" fillId="3" borderId="1" xfId="0" applyFont="1" applyFill="1" applyBorder="1"/>
    <xf numFmtId="43" fontId="2" fillId="4" borderId="0" xfId="1" applyFont="1" applyFill="1"/>
    <xf numFmtId="43" fontId="2" fillId="3" borderId="0" xfId="1" applyFont="1" applyFill="1" applyAlignment="1"/>
    <xf numFmtId="0" fontId="0" fillId="0" borderId="2" xfId="0" applyBorder="1"/>
    <xf numFmtId="165" fontId="0" fillId="0" borderId="0" xfId="0" applyNumberFormat="1"/>
    <xf numFmtId="43" fontId="0" fillId="5" borderId="0" xfId="1" applyFont="1" applyFill="1"/>
    <xf numFmtId="43" fontId="2" fillId="2" borderId="0" xfId="1" applyFont="1" applyFill="1" applyAlignment="1">
      <alignment horizontal="center"/>
    </xf>
    <xf numFmtId="44" fontId="0" fillId="0" borderId="5" xfId="2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16" sqref="E16"/>
    </sheetView>
  </sheetViews>
  <sheetFormatPr defaultRowHeight="15" x14ac:dyDescent="0.25"/>
  <cols>
    <col min="1" max="1" width="9.140625" style="39"/>
    <col min="2" max="4" width="21.28515625" customWidth="1"/>
    <col min="5" max="5" width="27" customWidth="1"/>
  </cols>
  <sheetData>
    <row r="1" spans="1:5" x14ac:dyDescent="0.25">
      <c r="B1" t="s">
        <v>31</v>
      </c>
      <c r="C1" t="s">
        <v>27</v>
      </c>
      <c r="D1" t="s">
        <v>24</v>
      </c>
      <c r="E1" t="s">
        <v>25</v>
      </c>
    </row>
    <row r="2" spans="1:5" x14ac:dyDescent="0.25">
      <c r="A2" s="39">
        <v>43220</v>
      </c>
      <c r="B2" s="1">
        <v>1</v>
      </c>
      <c r="C2" s="1">
        <v>1</v>
      </c>
      <c r="D2" s="1">
        <f t="shared" ref="D2:D26" si="0">SUM(B2:C2)</f>
        <v>2</v>
      </c>
      <c r="E2" s="1">
        <f t="shared" ref="E2:E13" si="1">SUM(D2:D13)</f>
        <v>24</v>
      </c>
    </row>
    <row r="3" spans="1:5" x14ac:dyDescent="0.25">
      <c r="A3" s="39">
        <v>43189</v>
      </c>
      <c r="B3" s="1">
        <v>1</v>
      </c>
      <c r="C3" s="1">
        <v>1</v>
      </c>
      <c r="D3" s="1">
        <f t="shared" si="0"/>
        <v>2</v>
      </c>
      <c r="E3" s="1">
        <f t="shared" si="1"/>
        <v>1698762.02</v>
      </c>
    </row>
    <row r="4" spans="1:5" x14ac:dyDescent="0.25">
      <c r="A4" s="39" t="s">
        <v>26</v>
      </c>
      <c r="B4" s="1">
        <v>1</v>
      </c>
      <c r="C4" s="1">
        <v>1</v>
      </c>
      <c r="D4" s="1">
        <f t="shared" si="0"/>
        <v>2</v>
      </c>
      <c r="E4" s="1">
        <f t="shared" si="1"/>
        <v>2973935.16</v>
      </c>
    </row>
    <row r="5" spans="1:5" x14ac:dyDescent="0.25">
      <c r="A5" s="39">
        <v>43130</v>
      </c>
      <c r="B5" s="1">
        <v>1</v>
      </c>
      <c r="C5" s="1">
        <v>1</v>
      </c>
      <c r="D5" s="1">
        <f t="shared" si="0"/>
        <v>2</v>
      </c>
      <c r="E5" s="1">
        <f t="shared" si="1"/>
        <v>3663575.95</v>
      </c>
    </row>
    <row r="6" spans="1:5" x14ac:dyDescent="0.25">
      <c r="A6" s="39">
        <v>43099</v>
      </c>
      <c r="B6" s="1">
        <v>1</v>
      </c>
      <c r="C6" s="1">
        <v>1</v>
      </c>
      <c r="D6" s="1">
        <f t="shared" si="0"/>
        <v>2</v>
      </c>
      <c r="E6" s="1">
        <f t="shared" si="1"/>
        <v>4697226.08</v>
      </c>
    </row>
    <row r="7" spans="1:5" x14ac:dyDescent="0.25">
      <c r="A7" s="39">
        <v>43069</v>
      </c>
      <c r="B7" s="1">
        <v>1</v>
      </c>
      <c r="C7" s="1">
        <v>1</v>
      </c>
      <c r="D7" s="1">
        <f t="shared" si="0"/>
        <v>2</v>
      </c>
      <c r="E7" s="1">
        <f t="shared" si="1"/>
        <v>5394644.3200000003</v>
      </c>
    </row>
    <row r="8" spans="1:5" x14ac:dyDescent="0.25">
      <c r="A8" s="39">
        <v>43038</v>
      </c>
      <c r="B8" s="1">
        <v>1</v>
      </c>
      <c r="C8" s="1">
        <v>1</v>
      </c>
      <c r="D8" s="1">
        <f t="shared" si="0"/>
        <v>2</v>
      </c>
      <c r="E8" s="1">
        <f t="shared" si="1"/>
        <v>6389582.7800000003</v>
      </c>
    </row>
    <row r="9" spans="1:5" x14ac:dyDescent="0.25">
      <c r="A9" s="39">
        <v>43008</v>
      </c>
      <c r="B9" s="1">
        <v>1</v>
      </c>
      <c r="C9" s="1">
        <v>1</v>
      </c>
      <c r="D9" s="1">
        <f t="shared" si="0"/>
        <v>2</v>
      </c>
      <c r="E9" s="1">
        <f t="shared" si="1"/>
        <v>7024537.1000000006</v>
      </c>
    </row>
    <row r="10" spans="1:5" x14ac:dyDescent="0.25">
      <c r="A10" s="39">
        <v>42977</v>
      </c>
      <c r="B10" s="1">
        <v>1</v>
      </c>
      <c r="C10" s="1">
        <v>1</v>
      </c>
      <c r="D10" s="1">
        <f t="shared" si="0"/>
        <v>2</v>
      </c>
      <c r="E10" s="1">
        <f t="shared" si="1"/>
        <v>8221256.0200000005</v>
      </c>
    </row>
    <row r="11" spans="1:5" x14ac:dyDescent="0.25">
      <c r="A11" s="39">
        <v>42946</v>
      </c>
      <c r="B11" s="1">
        <v>1</v>
      </c>
      <c r="C11" s="1">
        <v>1</v>
      </c>
      <c r="D11" s="1">
        <f t="shared" si="0"/>
        <v>2</v>
      </c>
      <c r="E11" s="1">
        <f t="shared" si="1"/>
        <v>9368698.1600000001</v>
      </c>
    </row>
    <row r="12" spans="1:5" x14ac:dyDescent="0.25">
      <c r="A12" s="39">
        <v>42916</v>
      </c>
      <c r="B12" s="1">
        <v>1</v>
      </c>
      <c r="C12" s="1">
        <v>1</v>
      </c>
      <c r="D12" s="1">
        <f t="shared" si="0"/>
        <v>2</v>
      </c>
      <c r="E12" s="1">
        <f t="shared" si="1"/>
        <v>11087754.449999999</v>
      </c>
    </row>
    <row r="13" spans="1:5" x14ac:dyDescent="0.25">
      <c r="A13" s="39">
        <v>42885</v>
      </c>
      <c r="B13" s="1">
        <v>1</v>
      </c>
      <c r="C13" s="1">
        <v>1</v>
      </c>
      <c r="D13" s="1">
        <f t="shared" si="0"/>
        <v>2</v>
      </c>
      <c r="E13" s="1">
        <f t="shared" si="1"/>
        <v>12382202.449999999</v>
      </c>
    </row>
    <row r="14" spans="1:5" x14ac:dyDescent="0.25">
      <c r="A14" s="39">
        <v>42855</v>
      </c>
      <c r="B14" s="1">
        <v>1600499.25</v>
      </c>
      <c r="C14" s="1">
        <v>98240.77</v>
      </c>
      <c r="D14" s="1">
        <f t="shared" si="0"/>
        <v>1698740.02</v>
      </c>
      <c r="E14" s="40">
        <f>SUM(D14:D25)</f>
        <v>13582220.35</v>
      </c>
    </row>
    <row r="15" spans="1:5" x14ac:dyDescent="0.25">
      <c r="A15" s="39">
        <v>42824</v>
      </c>
      <c r="B15" s="1">
        <v>1406466.06</v>
      </c>
      <c r="C15" s="1">
        <v>-131290.92000000001</v>
      </c>
      <c r="D15" s="1">
        <f t="shared" si="0"/>
        <v>1275175.1400000001</v>
      </c>
      <c r="E15" s="1"/>
    </row>
    <row r="16" spans="1:5" x14ac:dyDescent="0.25">
      <c r="A16" s="39" t="s">
        <v>23</v>
      </c>
      <c r="B16" s="1">
        <v>688632.52</v>
      </c>
      <c r="C16" s="1">
        <v>1010.27</v>
      </c>
      <c r="D16" s="1">
        <f t="shared" si="0"/>
        <v>689642.79</v>
      </c>
      <c r="E16" s="1"/>
    </row>
    <row r="17" spans="1:5" x14ac:dyDescent="0.25">
      <c r="A17" s="39">
        <v>42765</v>
      </c>
      <c r="B17" s="1">
        <v>759703.36</v>
      </c>
      <c r="C17" s="1">
        <v>273948.77</v>
      </c>
      <c r="D17" s="1">
        <f t="shared" si="0"/>
        <v>1033652.13</v>
      </c>
      <c r="E17" s="1"/>
    </row>
    <row r="18" spans="1:5" x14ac:dyDescent="0.25">
      <c r="A18" s="39">
        <v>42734</v>
      </c>
      <c r="B18" s="1">
        <v>697420.24</v>
      </c>
      <c r="C18" s="1"/>
      <c r="D18" s="1">
        <f t="shared" si="0"/>
        <v>697420.24</v>
      </c>
      <c r="E18" s="1"/>
    </row>
    <row r="19" spans="1:5" x14ac:dyDescent="0.25">
      <c r="A19" s="39">
        <v>42704</v>
      </c>
      <c r="B19" s="1">
        <v>994940.46</v>
      </c>
      <c r="C19" s="1"/>
      <c r="D19" s="1">
        <f t="shared" si="0"/>
        <v>994940.46</v>
      </c>
      <c r="E19" s="1"/>
    </row>
    <row r="20" spans="1:5" x14ac:dyDescent="0.25">
      <c r="A20" s="39">
        <v>42673</v>
      </c>
      <c r="B20" s="1">
        <v>716126.12</v>
      </c>
      <c r="C20" s="1">
        <v>-81169.8</v>
      </c>
      <c r="D20" s="1">
        <f t="shared" si="0"/>
        <v>634956.31999999995</v>
      </c>
      <c r="E20" s="1"/>
    </row>
    <row r="21" spans="1:5" x14ac:dyDescent="0.25">
      <c r="A21" s="39">
        <v>42643</v>
      </c>
      <c r="B21" s="1">
        <v>1134568.31</v>
      </c>
      <c r="C21" s="1">
        <v>62152.61</v>
      </c>
      <c r="D21" s="1">
        <f t="shared" si="0"/>
        <v>1196720.9200000002</v>
      </c>
      <c r="E21" s="1"/>
    </row>
    <row r="22" spans="1:5" x14ac:dyDescent="0.25">
      <c r="A22" s="39">
        <v>42612</v>
      </c>
      <c r="B22" s="1">
        <v>1536782.71</v>
      </c>
      <c r="C22" s="1">
        <v>-389338.57</v>
      </c>
      <c r="D22" s="1">
        <f t="shared" si="0"/>
        <v>1147444.1399999999</v>
      </c>
      <c r="E22" s="1"/>
    </row>
    <row r="23" spans="1:5" x14ac:dyDescent="0.25">
      <c r="A23" s="39">
        <v>42581</v>
      </c>
      <c r="B23" s="1">
        <v>1472699.65</v>
      </c>
      <c r="C23" s="1">
        <v>246358.64</v>
      </c>
      <c r="D23" s="1">
        <f t="shared" si="0"/>
        <v>1719058.29</v>
      </c>
      <c r="E23" s="1"/>
    </row>
    <row r="24" spans="1:5" x14ac:dyDescent="0.25">
      <c r="A24" s="39">
        <v>42551</v>
      </c>
      <c r="B24" s="1">
        <v>1179111.5900000001</v>
      </c>
      <c r="C24" s="1">
        <v>115338.41</v>
      </c>
      <c r="D24" s="1">
        <f t="shared" si="0"/>
        <v>1294450</v>
      </c>
      <c r="E24" s="1"/>
    </row>
    <row r="25" spans="1:5" x14ac:dyDescent="0.25">
      <c r="A25" s="39">
        <v>42520</v>
      </c>
      <c r="B25" s="1">
        <v>1373493.23</v>
      </c>
      <c r="C25" s="1">
        <v>-173473.33</v>
      </c>
      <c r="D25" s="1">
        <f t="shared" si="0"/>
        <v>1200019.8999999999</v>
      </c>
      <c r="E25" s="1"/>
    </row>
    <row r="26" spans="1:5" x14ac:dyDescent="0.25">
      <c r="A26" s="39">
        <v>42490</v>
      </c>
      <c r="B26" s="1">
        <v>1351463.19</v>
      </c>
      <c r="C26" s="1">
        <v>45337.74</v>
      </c>
      <c r="D26" s="1">
        <f t="shared" si="0"/>
        <v>1396800.93</v>
      </c>
      <c r="E26" s="1"/>
    </row>
    <row r="27" spans="1:5" x14ac:dyDescent="0.25">
      <c r="B27" s="1"/>
      <c r="C27" s="1"/>
      <c r="D27" s="1"/>
      <c r="E2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workbookViewId="0">
      <selection activeCell="D3" sqref="D3"/>
    </sheetView>
  </sheetViews>
  <sheetFormatPr defaultRowHeight="15" x14ac:dyDescent="0.25"/>
  <cols>
    <col min="1" max="1" width="3.42578125" style="29" customWidth="1"/>
    <col min="2" max="2" width="3.28515625" customWidth="1"/>
    <col min="3" max="3" width="24.7109375" customWidth="1"/>
    <col min="4" max="4" width="15.7109375" customWidth="1"/>
    <col min="5" max="5" width="14.140625" customWidth="1"/>
    <col min="6" max="6" width="17.140625" customWidth="1"/>
    <col min="7" max="8" width="15.7109375" customWidth="1"/>
    <col min="9" max="9" width="17.5703125" style="1" customWidth="1"/>
    <col min="10" max="10" width="3.28515625" style="29" customWidth="1"/>
  </cols>
  <sheetData>
    <row r="1" spans="1:10" x14ac:dyDescent="0.25">
      <c r="A1" s="29">
        <v>1</v>
      </c>
      <c r="B1" s="9"/>
      <c r="C1" s="26" t="s">
        <v>11</v>
      </c>
      <c r="D1" s="27">
        <v>42825</v>
      </c>
      <c r="F1" s="28" t="s">
        <v>12</v>
      </c>
      <c r="G1" s="27">
        <v>42916</v>
      </c>
      <c r="H1" s="41" t="s">
        <v>16</v>
      </c>
      <c r="I1" s="41"/>
      <c r="J1" s="29">
        <v>1</v>
      </c>
    </row>
    <row r="2" spans="1:10" x14ac:dyDescent="0.25">
      <c r="J2" s="37"/>
    </row>
    <row r="3" spans="1:10" x14ac:dyDescent="0.25">
      <c r="C3" t="s">
        <v>14</v>
      </c>
      <c r="D3" t="s">
        <v>33</v>
      </c>
      <c r="F3" t="s">
        <v>34</v>
      </c>
      <c r="I3" s="1" t="s">
        <v>15</v>
      </c>
    </row>
    <row r="4" spans="1:10" x14ac:dyDescent="0.25">
      <c r="A4" s="29">
        <v>2</v>
      </c>
      <c r="B4" s="34" t="s">
        <v>13</v>
      </c>
      <c r="C4" s="34"/>
      <c r="D4" s="36">
        <v>117466887</v>
      </c>
      <c r="E4" s="31"/>
      <c r="F4" s="30">
        <v>69262347</v>
      </c>
      <c r="G4" s="1"/>
      <c r="H4" s="1"/>
      <c r="J4" s="29">
        <v>2</v>
      </c>
    </row>
    <row r="5" spans="1:10" x14ac:dyDescent="0.25">
      <c r="A5" s="29">
        <v>3</v>
      </c>
      <c r="B5" s="2"/>
      <c r="C5" s="35" t="s">
        <v>0</v>
      </c>
      <c r="D5" s="32">
        <v>32566887</v>
      </c>
      <c r="E5" s="33"/>
      <c r="F5" s="32">
        <v>17566317</v>
      </c>
      <c r="G5" s="12"/>
      <c r="H5" s="12"/>
      <c r="J5" s="29">
        <v>3</v>
      </c>
    </row>
    <row r="6" spans="1:10" ht="15.75" thickBot="1" x14ac:dyDescent="0.3">
      <c r="B6" t="s">
        <v>18</v>
      </c>
      <c r="D6" s="4">
        <f>SUM(D4-D5)</f>
        <v>84900000</v>
      </c>
      <c r="E6" s="4"/>
      <c r="F6" s="4">
        <f>SUM(F4-F5)</f>
        <v>51696030</v>
      </c>
      <c r="G6" s="8"/>
      <c r="H6" s="8"/>
      <c r="I6" s="8">
        <f>SUM(D6:F6)</f>
        <v>136596030</v>
      </c>
    </row>
    <row r="7" spans="1:10" ht="15.75" thickTop="1" x14ac:dyDescent="0.25"/>
    <row r="8" spans="1:10" x14ac:dyDescent="0.25">
      <c r="A8" s="29">
        <v>4</v>
      </c>
      <c r="C8" s="34" t="s">
        <v>28</v>
      </c>
      <c r="D8" s="34"/>
      <c r="E8" s="34"/>
      <c r="F8" s="30">
        <v>1358222035</v>
      </c>
      <c r="G8" s="1" t="s">
        <v>29</v>
      </c>
      <c r="H8" s="1"/>
      <c r="J8" s="29">
        <v>4</v>
      </c>
    </row>
    <row r="9" spans="1:10" x14ac:dyDescent="0.25">
      <c r="C9" t="s">
        <v>1</v>
      </c>
      <c r="F9" s="5">
        <f>F8/12</f>
        <v>113185169.58333333</v>
      </c>
      <c r="G9" s="5"/>
      <c r="H9" s="5"/>
    </row>
    <row r="11" spans="1:10" x14ac:dyDescent="0.25">
      <c r="A11" s="29">
        <v>5</v>
      </c>
      <c r="C11" s="34" t="s">
        <v>32</v>
      </c>
      <c r="D11" s="34"/>
      <c r="E11" s="34"/>
      <c r="F11" s="30">
        <v>898476331</v>
      </c>
      <c r="G11" s="1"/>
      <c r="H11" s="1"/>
      <c r="J11" s="29">
        <v>5</v>
      </c>
    </row>
    <row r="12" spans="1:10" x14ac:dyDescent="0.25">
      <c r="C12" t="s">
        <v>2</v>
      </c>
      <c r="F12" s="24">
        <f>F11/F9</f>
        <v>7.9381100395709607</v>
      </c>
      <c r="G12" s="5"/>
      <c r="H12" s="5"/>
    </row>
    <row r="13" spans="1:10" x14ac:dyDescent="0.25">
      <c r="C13" t="s">
        <v>10</v>
      </c>
      <c r="F13" s="24">
        <f>(YEAR(G1)-YEAR(D1))*12+MONTH(G1)-MONTH(D1)</f>
        <v>3</v>
      </c>
      <c r="G13" s="5"/>
      <c r="H13" s="5"/>
    </row>
    <row r="14" spans="1:10" ht="15.75" thickBot="1" x14ac:dyDescent="0.3">
      <c r="C14" s="20" t="s">
        <v>19</v>
      </c>
      <c r="D14" s="20"/>
      <c r="E14" s="20"/>
      <c r="F14" s="25"/>
      <c r="G14" s="25"/>
      <c r="H14" s="25"/>
      <c r="I14" s="8">
        <f>IF(F12&gt;F13,(I6/F12)*F13,I6)</f>
        <v>51622878.488359705</v>
      </c>
    </row>
    <row r="15" spans="1:10" ht="15.75" thickTop="1" x14ac:dyDescent="0.25">
      <c r="F15" s="5"/>
      <c r="G15" s="5"/>
      <c r="H15" s="5"/>
    </row>
    <row r="17" spans="1:10" x14ac:dyDescent="0.25">
      <c r="C17" t="s">
        <v>3</v>
      </c>
      <c r="I17" s="1">
        <f>I6/F12</f>
        <v>17207626.162786569</v>
      </c>
    </row>
    <row r="18" spans="1:10" x14ac:dyDescent="0.25">
      <c r="C18" s="2" t="s">
        <v>43</v>
      </c>
      <c r="D18" s="2"/>
      <c r="E18" s="2"/>
      <c r="F18" s="2"/>
      <c r="G18" s="2"/>
      <c r="H18" s="2"/>
      <c r="I18" s="3">
        <v>20833333</v>
      </c>
    </row>
    <row r="19" spans="1:10" ht="15.75" thickBot="1" x14ac:dyDescent="0.3">
      <c r="C19" t="s">
        <v>4</v>
      </c>
      <c r="I19" s="6">
        <f>SUM(I17-I18)</f>
        <v>-3625706.8372134306</v>
      </c>
    </row>
    <row r="20" spans="1:10" ht="15.75" thickTop="1" x14ac:dyDescent="0.25"/>
    <row r="21" spans="1:10" x14ac:dyDescent="0.25">
      <c r="A21" s="29">
        <v>6</v>
      </c>
      <c r="B21" s="34" t="s">
        <v>6</v>
      </c>
      <c r="C21" s="34"/>
      <c r="D21" s="34"/>
      <c r="E21" s="34"/>
      <c r="F21" s="34"/>
      <c r="G21" s="34" t="s">
        <v>42</v>
      </c>
      <c r="H21" s="34"/>
      <c r="I21" s="30">
        <v>250000000</v>
      </c>
      <c r="J21" s="29">
        <v>6</v>
      </c>
    </row>
    <row r="22" spans="1:10" x14ac:dyDescent="0.25">
      <c r="A22" s="29">
        <v>7</v>
      </c>
      <c r="B22" s="34" t="s">
        <v>5</v>
      </c>
      <c r="C22" s="34"/>
      <c r="D22" s="34"/>
      <c r="E22" s="34"/>
      <c r="F22" s="34"/>
      <c r="G22" s="34" t="s">
        <v>35</v>
      </c>
      <c r="H22" s="34"/>
      <c r="I22" s="30">
        <v>151722432</v>
      </c>
      <c r="J22" s="29">
        <v>7</v>
      </c>
    </row>
    <row r="23" spans="1:10" x14ac:dyDescent="0.25">
      <c r="B23" s="2"/>
      <c r="C23" s="2" t="s">
        <v>20</v>
      </c>
      <c r="D23" s="2"/>
      <c r="E23" s="2"/>
      <c r="F23" s="2"/>
      <c r="G23" s="2"/>
      <c r="H23" s="2"/>
      <c r="I23" s="3">
        <f>SUM(I14)</f>
        <v>51622878.488359705</v>
      </c>
    </row>
    <row r="24" spans="1:10" ht="15.75" thickBot="1" x14ac:dyDescent="0.3">
      <c r="B24" s="38" t="s">
        <v>22</v>
      </c>
      <c r="C24" s="38"/>
      <c r="D24" s="38"/>
      <c r="E24" s="38"/>
      <c r="F24" s="38"/>
      <c r="G24" s="38"/>
      <c r="H24" s="38"/>
      <c r="I24" s="7">
        <f>(I21-I22-I23)</f>
        <v>46654689.511640295</v>
      </c>
    </row>
    <row r="25" spans="1:10" ht="15.75" thickTop="1" x14ac:dyDescent="0.25"/>
    <row r="28" spans="1:10" ht="45" x14ac:dyDescent="0.25">
      <c r="C28" s="10" t="s">
        <v>36</v>
      </c>
      <c r="D28" s="10" t="s">
        <v>37</v>
      </c>
      <c r="E28" s="13" t="s">
        <v>8</v>
      </c>
      <c r="F28" s="10" t="s">
        <v>7</v>
      </c>
      <c r="G28" s="10" t="s">
        <v>38</v>
      </c>
      <c r="H28" s="13" t="s">
        <v>39</v>
      </c>
      <c r="I28" s="17" t="s">
        <v>41</v>
      </c>
    </row>
    <row r="29" spans="1:10" x14ac:dyDescent="0.25">
      <c r="C29" s="10" t="s">
        <v>21</v>
      </c>
      <c r="D29" s="10">
        <v>9999</v>
      </c>
      <c r="E29" s="10">
        <v>12</v>
      </c>
      <c r="F29" s="14" t="s">
        <v>40</v>
      </c>
      <c r="G29" s="15">
        <v>3785100</v>
      </c>
      <c r="H29" s="10">
        <v>2</v>
      </c>
      <c r="I29" s="11">
        <f>(G29/E29)*H29</f>
        <v>630850</v>
      </c>
    </row>
    <row r="30" spans="1:10" x14ac:dyDescent="0.25">
      <c r="C30" s="10"/>
      <c r="D30" s="10">
        <v>0</v>
      </c>
      <c r="E30" s="10"/>
      <c r="F30" s="10"/>
      <c r="G30" s="15"/>
      <c r="H30" s="10"/>
      <c r="I30" s="11"/>
    </row>
    <row r="31" spans="1:10" x14ac:dyDescent="0.25">
      <c r="C31" s="10"/>
      <c r="D31" s="10"/>
      <c r="E31" s="10"/>
      <c r="F31" s="10"/>
      <c r="G31" s="15"/>
      <c r="H31" s="10"/>
      <c r="I31" s="11"/>
    </row>
    <row r="32" spans="1:10" x14ac:dyDescent="0.25">
      <c r="C32" s="10"/>
      <c r="D32" s="10"/>
      <c r="E32" s="10"/>
      <c r="F32" s="10"/>
      <c r="G32" s="15"/>
      <c r="H32" s="10"/>
      <c r="I32" s="11"/>
    </row>
    <row r="33" spans="3:9" x14ac:dyDescent="0.25">
      <c r="C33" s="18"/>
      <c r="D33" s="18"/>
      <c r="E33" s="18"/>
      <c r="F33" s="42" t="s">
        <v>9</v>
      </c>
      <c r="G33" s="42"/>
      <c r="H33" s="42"/>
      <c r="I33" s="23">
        <f>SUM(I29:I32)</f>
        <v>630850</v>
      </c>
    </row>
    <row r="34" spans="3:9" ht="15.75" thickBot="1" x14ac:dyDescent="0.3">
      <c r="C34" s="18"/>
      <c r="D34" s="18"/>
      <c r="E34" s="18"/>
      <c r="F34" s="20" t="s">
        <v>30</v>
      </c>
      <c r="G34" s="21"/>
      <c r="H34" s="20"/>
      <c r="I34" s="22">
        <f>SUM(I24-I33)</f>
        <v>46023839.511640295</v>
      </c>
    </row>
    <row r="35" spans="3:9" ht="15.75" thickTop="1" x14ac:dyDescent="0.25">
      <c r="C35" s="18"/>
      <c r="D35" s="18"/>
      <c r="E35" s="18"/>
      <c r="F35" t="s">
        <v>17</v>
      </c>
      <c r="G35" s="19"/>
      <c r="H35" s="18"/>
      <c r="I35" s="12"/>
    </row>
    <row r="36" spans="3:9" x14ac:dyDescent="0.25">
      <c r="C36" s="18"/>
      <c r="D36" s="18"/>
      <c r="E36" s="18"/>
      <c r="F36" s="18"/>
      <c r="G36" s="19"/>
      <c r="H36" s="18"/>
      <c r="I36" s="12"/>
    </row>
    <row r="37" spans="3:9" x14ac:dyDescent="0.25">
      <c r="C37" s="18"/>
      <c r="D37" s="18"/>
      <c r="E37" s="18"/>
      <c r="F37" s="18"/>
      <c r="G37" s="19"/>
      <c r="H37" s="18"/>
      <c r="I37" s="12"/>
    </row>
    <row r="38" spans="3:9" x14ac:dyDescent="0.25">
      <c r="C38" s="18"/>
      <c r="D38" s="18"/>
      <c r="E38" s="18"/>
      <c r="F38" s="18"/>
      <c r="G38" s="19"/>
      <c r="H38" s="18"/>
      <c r="I38" s="12"/>
    </row>
    <row r="39" spans="3:9" x14ac:dyDescent="0.25">
      <c r="C39" s="18"/>
      <c r="D39" s="18"/>
      <c r="E39" s="18"/>
      <c r="F39" s="18"/>
      <c r="G39" s="19"/>
      <c r="H39" s="18"/>
      <c r="I39" s="12"/>
    </row>
    <row r="40" spans="3:9" x14ac:dyDescent="0.25">
      <c r="C40" s="18"/>
      <c r="D40" s="18"/>
      <c r="E40" s="18"/>
      <c r="F40" s="18"/>
      <c r="G40" s="19"/>
      <c r="H40" s="18"/>
      <c r="I40" s="12"/>
    </row>
    <row r="41" spans="3:9" x14ac:dyDescent="0.25">
      <c r="C41" s="18"/>
      <c r="D41" s="18"/>
      <c r="E41" s="18"/>
      <c r="F41" s="18"/>
      <c r="G41" s="19"/>
      <c r="H41" s="18"/>
      <c r="I41" s="12"/>
    </row>
    <row r="42" spans="3:9" x14ac:dyDescent="0.25">
      <c r="C42" s="18"/>
      <c r="D42" s="18"/>
      <c r="E42" s="18"/>
      <c r="F42" s="18"/>
      <c r="G42" s="19"/>
      <c r="H42" s="18"/>
      <c r="I42" s="12"/>
    </row>
    <row r="43" spans="3:9" x14ac:dyDescent="0.25">
      <c r="C43" s="18"/>
      <c r="D43" s="18"/>
      <c r="E43" s="18"/>
      <c r="F43" s="18"/>
      <c r="G43" s="19"/>
      <c r="H43" s="18"/>
      <c r="I43" s="12"/>
    </row>
    <row r="44" spans="3:9" x14ac:dyDescent="0.25">
      <c r="C44" s="18"/>
      <c r="D44" s="18"/>
      <c r="E44" s="18"/>
      <c r="F44" s="18"/>
      <c r="G44" s="19"/>
      <c r="H44" s="18"/>
      <c r="I44" s="12"/>
    </row>
    <row r="45" spans="3:9" x14ac:dyDescent="0.25">
      <c r="C45" s="18"/>
      <c r="D45" s="18"/>
      <c r="E45" s="18"/>
      <c r="F45" s="18"/>
      <c r="G45" s="19"/>
      <c r="H45" s="18"/>
      <c r="I45" s="12"/>
    </row>
    <row r="46" spans="3:9" x14ac:dyDescent="0.25">
      <c r="C46" s="18"/>
      <c r="D46" s="18"/>
      <c r="E46" s="18"/>
      <c r="F46" s="18"/>
      <c r="G46" s="19"/>
      <c r="H46" s="18"/>
      <c r="I46" s="12"/>
    </row>
    <row r="47" spans="3:9" x14ac:dyDescent="0.25">
      <c r="C47" s="18"/>
      <c r="D47" s="18"/>
      <c r="E47" s="18"/>
      <c r="F47" s="18"/>
      <c r="G47" s="19"/>
      <c r="H47" s="18"/>
      <c r="I47" s="12"/>
    </row>
    <row r="48" spans="3:9" x14ac:dyDescent="0.25">
      <c r="C48" s="18"/>
      <c r="D48" s="18"/>
      <c r="E48" s="18"/>
      <c r="F48" s="18"/>
      <c r="G48" s="19"/>
      <c r="H48" s="18"/>
      <c r="I48" s="12"/>
    </row>
    <row r="49" spans="3:9" x14ac:dyDescent="0.25">
      <c r="C49" s="18"/>
      <c r="D49" s="18"/>
      <c r="E49" s="18"/>
      <c r="F49" s="18"/>
      <c r="G49" s="19"/>
      <c r="H49" s="18"/>
      <c r="I49" s="12"/>
    </row>
    <row r="50" spans="3:9" x14ac:dyDescent="0.25">
      <c r="C50" s="18"/>
      <c r="D50" s="18"/>
      <c r="E50" s="18"/>
      <c r="F50" s="18"/>
      <c r="G50" s="19"/>
      <c r="H50" s="18"/>
      <c r="I50" s="12"/>
    </row>
    <row r="51" spans="3:9" x14ac:dyDescent="0.25">
      <c r="C51" s="18"/>
      <c r="D51" s="18"/>
      <c r="E51" s="18"/>
      <c r="F51" s="18"/>
      <c r="G51" s="19"/>
      <c r="H51" s="18"/>
      <c r="I51" s="12"/>
    </row>
    <row r="52" spans="3:9" x14ac:dyDescent="0.25">
      <c r="C52" s="18"/>
      <c r="D52" s="18"/>
      <c r="E52" s="18"/>
      <c r="F52" s="18"/>
      <c r="G52" s="19"/>
      <c r="H52" s="18"/>
      <c r="I52" s="12"/>
    </row>
    <row r="53" spans="3:9" x14ac:dyDescent="0.25">
      <c r="C53" s="18"/>
      <c r="D53" s="18"/>
      <c r="E53" s="18"/>
      <c r="F53" s="18"/>
      <c r="G53" s="19"/>
      <c r="H53" s="18"/>
      <c r="I53" s="12"/>
    </row>
    <row r="54" spans="3:9" x14ac:dyDescent="0.25">
      <c r="C54" s="18"/>
      <c r="D54" s="18"/>
      <c r="E54" s="18"/>
      <c r="F54" s="18"/>
      <c r="G54" s="19"/>
      <c r="H54" s="18"/>
      <c r="I54" s="12"/>
    </row>
    <row r="55" spans="3:9" x14ac:dyDescent="0.25">
      <c r="C55" s="18"/>
      <c r="D55" s="18"/>
      <c r="E55" s="18"/>
      <c r="F55" s="18"/>
      <c r="G55" s="19"/>
      <c r="H55" s="18"/>
      <c r="I55" s="12"/>
    </row>
    <row r="56" spans="3:9" x14ac:dyDescent="0.25">
      <c r="C56" s="18"/>
      <c r="D56" s="18"/>
      <c r="E56" s="18"/>
      <c r="F56" s="18"/>
      <c r="G56" s="19"/>
      <c r="H56" s="18"/>
      <c r="I56" s="12"/>
    </row>
    <row r="57" spans="3:9" x14ac:dyDescent="0.25">
      <c r="C57" s="18"/>
      <c r="D57" s="18"/>
      <c r="E57" s="18"/>
      <c r="F57" s="18"/>
      <c r="G57" s="19"/>
      <c r="H57" s="18"/>
      <c r="I57" s="12"/>
    </row>
    <row r="58" spans="3:9" x14ac:dyDescent="0.25">
      <c r="C58" s="18"/>
      <c r="D58" s="18"/>
      <c r="E58" s="18"/>
      <c r="F58" s="18"/>
      <c r="G58" s="19"/>
      <c r="H58" s="18"/>
      <c r="I58" s="12"/>
    </row>
    <row r="59" spans="3:9" x14ac:dyDescent="0.25">
      <c r="C59" s="18"/>
      <c r="D59" s="18"/>
      <c r="E59" s="18"/>
      <c r="F59" s="18"/>
      <c r="G59" s="19"/>
      <c r="H59" s="18"/>
      <c r="I59" s="12"/>
    </row>
    <row r="60" spans="3:9" x14ac:dyDescent="0.25">
      <c r="C60" s="18"/>
      <c r="D60" s="18"/>
      <c r="E60" s="18"/>
      <c r="F60" s="18"/>
      <c r="G60" s="19"/>
      <c r="H60" s="18"/>
      <c r="I60" s="12"/>
    </row>
    <row r="61" spans="3:9" x14ac:dyDescent="0.25">
      <c r="C61" s="18"/>
      <c r="D61" s="18"/>
      <c r="E61" s="18"/>
      <c r="F61" s="18"/>
      <c r="G61" s="19"/>
      <c r="H61" s="18"/>
      <c r="I61" s="12"/>
    </row>
    <row r="62" spans="3:9" x14ac:dyDescent="0.25">
      <c r="C62" s="18"/>
      <c r="D62" s="18"/>
      <c r="E62" s="18"/>
      <c r="F62" s="18"/>
      <c r="G62" s="19"/>
      <c r="H62" s="18"/>
      <c r="I62" s="12"/>
    </row>
    <row r="63" spans="3:9" x14ac:dyDescent="0.25">
      <c r="C63" s="18"/>
      <c r="D63" s="18"/>
      <c r="E63" s="18"/>
      <c r="F63" s="18"/>
      <c r="G63" s="19"/>
      <c r="H63" s="18"/>
      <c r="I63" s="12"/>
    </row>
    <row r="64" spans="3:9" x14ac:dyDescent="0.25">
      <c r="C64" s="18"/>
      <c r="D64" s="18"/>
      <c r="E64" s="18"/>
      <c r="F64" s="18"/>
      <c r="G64" s="19"/>
      <c r="H64" s="18"/>
      <c r="I64" s="12"/>
    </row>
    <row r="65" spans="3:9" x14ac:dyDescent="0.25">
      <c r="C65" s="18"/>
      <c r="D65" s="18"/>
      <c r="E65" s="18"/>
      <c r="F65" s="18"/>
      <c r="G65" s="19"/>
      <c r="H65" s="18"/>
      <c r="I65" s="12"/>
    </row>
    <row r="66" spans="3:9" x14ac:dyDescent="0.25">
      <c r="C66" s="18"/>
      <c r="D66" s="18"/>
      <c r="E66" s="18"/>
      <c r="F66" s="18"/>
      <c r="G66" s="19"/>
      <c r="H66" s="18"/>
      <c r="I66" s="12"/>
    </row>
    <row r="67" spans="3:9" x14ac:dyDescent="0.25">
      <c r="C67" s="18"/>
      <c r="D67" s="18"/>
      <c r="E67" s="18"/>
      <c r="F67" s="18"/>
      <c r="G67" s="19"/>
      <c r="H67" s="18"/>
      <c r="I67" s="12"/>
    </row>
    <row r="68" spans="3:9" x14ac:dyDescent="0.25">
      <c r="C68" s="18"/>
      <c r="D68" s="18"/>
      <c r="E68" s="18"/>
      <c r="F68" s="18"/>
      <c r="G68" s="19"/>
      <c r="H68" s="18"/>
      <c r="I68" s="12"/>
    </row>
    <row r="69" spans="3:9" x14ac:dyDescent="0.25">
      <c r="C69" s="18"/>
      <c r="D69" s="18"/>
      <c r="E69" s="18"/>
      <c r="F69" s="18"/>
      <c r="G69" s="19"/>
      <c r="H69" s="18"/>
      <c r="I69" s="12"/>
    </row>
    <row r="70" spans="3:9" x14ac:dyDescent="0.25">
      <c r="C70" s="18"/>
      <c r="D70" s="18"/>
      <c r="E70" s="18"/>
      <c r="F70" s="18"/>
      <c r="G70" s="19"/>
      <c r="H70" s="18"/>
      <c r="I70" s="12"/>
    </row>
    <row r="71" spans="3:9" x14ac:dyDescent="0.25">
      <c r="C71" s="18"/>
      <c r="D71" s="18"/>
      <c r="E71" s="18"/>
      <c r="F71" s="18"/>
      <c r="G71" s="19"/>
      <c r="H71" s="18"/>
      <c r="I71" s="12"/>
    </row>
    <row r="72" spans="3:9" x14ac:dyDescent="0.25">
      <c r="C72" s="18"/>
      <c r="D72" s="18"/>
      <c r="E72" s="18"/>
      <c r="F72" s="18"/>
      <c r="G72" s="19"/>
      <c r="H72" s="18"/>
      <c r="I72" s="12"/>
    </row>
    <row r="73" spans="3:9" x14ac:dyDescent="0.25">
      <c r="C73" s="18"/>
      <c r="D73" s="18"/>
      <c r="E73" s="18"/>
      <c r="F73" s="18"/>
      <c r="G73" s="19"/>
      <c r="H73" s="18"/>
      <c r="I73" s="12"/>
    </row>
    <row r="74" spans="3:9" x14ac:dyDescent="0.25">
      <c r="C74" s="18"/>
      <c r="D74" s="18"/>
      <c r="E74" s="18"/>
      <c r="F74" s="18"/>
      <c r="G74" s="19"/>
      <c r="H74" s="18"/>
      <c r="I74" s="12"/>
    </row>
    <row r="75" spans="3:9" x14ac:dyDescent="0.25">
      <c r="C75" s="18"/>
      <c r="D75" s="18"/>
      <c r="E75" s="18"/>
      <c r="F75" s="18"/>
      <c r="G75" s="19"/>
      <c r="H75" s="18"/>
      <c r="I75" s="12"/>
    </row>
    <row r="76" spans="3:9" x14ac:dyDescent="0.25">
      <c r="C76" s="18"/>
      <c r="D76" s="18"/>
      <c r="E76" s="18"/>
      <c r="F76" s="18"/>
      <c r="G76" s="19"/>
      <c r="H76" s="18"/>
      <c r="I76" s="12"/>
    </row>
    <row r="77" spans="3:9" x14ac:dyDescent="0.25">
      <c r="C77" s="18"/>
      <c r="D77" s="18"/>
      <c r="E77" s="18"/>
      <c r="F77" s="18"/>
      <c r="G77" s="19"/>
      <c r="H77" s="18"/>
      <c r="I77" s="12"/>
    </row>
    <row r="78" spans="3:9" x14ac:dyDescent="0.25">
      <c r="C78" s="18"/>
      <c r="D78" s="18"/>
      <c r="E78" s="18"/>
      <c r="F78" s="18"/>
      <c r="G78" s="19"/>
      <c r="H78" s="18"/>
      <c r="I78" s="12"/>
    </row>
    <row r="79" spans="3:9" x14ac:dyDescent="0.25">
      <c r="C79" s="18"/>
      <c r="D79" s="18"/>
      <c r="E79" s="18"/>
      <c r="F79" s="18"/>
      <c r="G79" s="19"/>
      <c r="H79" s="18"/>
      <c r="I79" s="12"/>
    </row>
    <row r="80" spans="3:9" x14ac:dyDescent="0.25">
      <c r="C80" s="18"/>
      <c r="D80" s="18"/>
      <c r="E80" s="18"/>
      <c r="F80" s="18"/>
      <c r="G80" s="19"/>
      <c r="H80" s="18"/>
      <c r="I80" s="12"/>
    </row>
    <row r="81" spans="3:9" x14ac:dyDescent="0.25">
      <c r="C81" s="18"/>
      <c r="D81" s="18"/>
      <c r="E81" s="18"/>
      <c r="F81" s="18"/>
      <c r="G81" s="19"/>
      <c r="H81" s="18"/>
      <c r="I81" s="12"/>
    </row>
    <row r="82" spans="3:9" x14ac:dyDescent="0.25">
      <c r="G82" s="16"/>
    </row>
  </sheetData>
  <mergeCells count="2">
    <mergeCell ref="H1:I1"/>
    <mergeCell ref="F33:H33"/>
  </mergeCells>
  <pageMargins left="0.7" right="0.7" top="0.5" bottom="0.5" header="0.3" footer="0.3"/>
  <pageSetup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Construction Rev</vt:lpstr>
      <vt:lpstr>March 2017</vt:lpstr>
      <vt:lpstr>'March 2017'!Print_Area</vt:lpstr>
      <vt:lpstr>'March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2017-09-20T13:44:51Z</dcterms:modified>
</cp:coreProperties>
</file>